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ouveau rent\méthode SD\"/>
    </mc:Choice>
  </mc:AlternateContent>
  <xr:revisionPtr revIDLastSave="0" documentId="13_ncr:1_{EEC3CBD2-03A3-4D02-BCE6-62BFF7FE9755}" xr6:coauthVersionLast="47" xr6:coauthVersionMax="47" xr10:uidLastSave="{00000000-0000-0000-0000-000000000000}"/>
  <bookViews>
    <workbookView xWindow="-120" yWindow="-120" windowWidth="20730" windowHeight="11160" xr2:uid="{1ECB8C82-5BCC-4CDE-ACE6-0E6CEDB247C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E7" i="1"/>
  <c r="E6" i="1"/>
  <c r="E5" i="1"/>
  <c r="E4" i="1"/>
  <c r="E3" i="1"/>
  <c r="H13" i="1"/>
  <c r="H12" i="1"/>
  <c r="H11" i="1"/>
  <c r="H10" i="1"/>
  <c r="H9" i="1"/>
  <c r="H8" i="1"/>
  <c r="H7" i="1"/>
  <c r="H6" i="1"/>
  <c r="H5" i="1"/>
  <c r="H4" i="1"/>
  <c r="H3" i="1"/>
  <c r="F3" i="1"/>
  <c r="J15" i="1"/>
  <c r="B13" i="1"/>
  <c r="C13" i="1" s="1"/>
  <c r="D13" i="1" s="1"/>
  <c r="B12" i="1"/>
  <c r="C12" i="1" s="1"/>
  <c r="D12" i="1" s="1"/>
  <c r="B11" i="1"/>
  <c r="C11" i="1" s="1"/>
  <c r="D11" i="1" s="1"/>
  <c r="B10" i="1"/>
  <c r="C10" i="1" s="1"/>
  <c r="D10" i="1" s="1"/>
  <c r="B9" i="1"/>
  <c r="C9" i="1" s="1"/>
  <c r="D9" i="1" s="1"/>
  <c r="B8" i="1"/>
  <c r="C8" i="1" s="1"/>
  <c r="D8" i="1" s="1"/>
  <c r="B7" i="1"/>
  <c r="C7" i="1" s="1"/>
  <c r="D7" i="1" s="1"/>
  <c r="B6" i="1"/>
  <c r="C6" i="1" s="1"/>
  <c r="D6" i="1" s="1"/>
  <c r="B5" i="1"/>
  <c r="C5" i="1" s="1"/>
  <c r="D5" i="1" s="1"/>
  <c r="B4" i="1"/>
  <c r="C4" i="1" s="1"/>
  <c r="D4" i="1" s="1"/>
  <c r="B3" i="1"/>
  <c r="C3" i="1" s="1"/>
  <c r="D3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F4" i="1" l="1"/>
  <c r="F5" i="1" s="1"/>
  <c r="F6" i="1" s="1"/>
  <c r="F7" i="1" s="1"/>
  <c r="F8" i="1" l="1"/>
  <c r="F9" i="1" s="1"/>
  <c r="F10" i="1" s="1"/>
  <c r="F11" i="1" s="1"/>
  <c r="F12" i="1" s="1"/>
  <c r="F13" i="1" s="1"/>
</calcChain>
</file>

<file path=xl/sharedStrings.xml><?xml version="1.0" encoding="utf-8"?>
<sst xmlns="http://schemas.openxmlformats.org/spreadsheetml/2006/main" count="29" uniqueCount="26">
  <si>
    <t>Time</t>
  </si>
  <si>
    <t>annual income</t>
  </si>
  <si>
    <t>cash available</t>
  </si>
  <si>
    <t>values</t>
  </si>
  <si>
    <t xml:space="preserve"> </t>
  </si>
  <si>
    <t>starting cash available</t>
  </si>
  <si>
    <t>annual salary</t>
  </si>
  <si>
    <t>personnal annual expenses</t>
  </si>
  <si>
    <t>simulation start</t>
  </si>
  <si>
    <t>simulation time step</t>
  </si>
  <si>
    <t>profit</t>
  </si>
  <si>
    <t>profit per product</t>
  </si>
  <si>
    <t>option stay employed</t>
  </si>
  <si>
    <t>year of increase of revenue</t>
  </si>
  <si>
    <t>sales</t>
  </si>
  <si>
    <t>Expenses</t>
  </si>
  <si>
    <t>purchase price of the company</t>
  </si>
  <si>
    <t>percentage borrowed from the bank</t>
  </si>
  <si>
    <t>loan duration</t>
  </si>
  <si>
    <t>bank loan</t>
  </si>
  <si>
    <t>annuity</t>
  </si>
  <si>
    <t>parameters and initials</t>
  </si>
  <si>
    <t>Maximum sales profile</t>
  </si>
  <si>
    <t xml:space="preserve">over the horizon </t>
  </si>
  <si>
    <t>percentage of the</t>
  </si>
  <si>
    <t>maximum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</si>
</sst>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618A8-900C-42D2-9F00-DA6C60727C19}">
  <dimension ref="A1:K15"/>
  <sheetViews>
    <sheetView tabSelected="1" workbookViewId="0">
      <selection activeCell="I8" sqref="I8"/>
    </sheetView>
  </sheetViews>
  <sheetFormatPr defaultColWidth="11.42578125" defaultRowHeight="15" x14ac:dyDescent="0.25"/>
  <cols>
    <col min="3" max="3" width="13" customWidth="1"/>
    <col min="4" max="5" width="14.28515625" customWidth="1"/>
    <col min="6" max="6" width="14.5703125" customWidth="1"/>
    <col min="7" max="7" width="21.85546875" customWidth="1"/>
    <col min="8" max="8" width="10.28515625" customWidth="1"/>
    <col min="9" max="9" width="33" customWidth="1"/>
  </cols>
  <sheetData>
    <row r="1" spans="1:11" ht="15" customHeight="1" x14ac:dyDescent="0.25">
      <c r="A1" s="1" t="s">
        <v>0</v>
      </c>
      <c r="B1" s="1" t="s">
        <v>14</v>
      </c>
      <c r="C1" s="1" t="s">
        <v>10</v>
      </c>
      <c r="D1" t="s">
        <v>1</v>
      </c>
      <c r="E1" t="s">
        <v>15</v>
      </c>
      <c r="F1" t="s">
        <v>2</v>
      </c>
      <c r="G1" s="1" t="s">
        <v>22</v>
      </c>
      <c r="H1" s="1" t="s">
        <v>20</v>
      </c>
      <c r="I1" t="s">
        <v>21</v>
      </c>
      <c r="J1" t="s">
        <v>3</v>
      </c>
      <c r="K1" t="s">
        <v>4</v>
      </c>
    </row>
    <row r="2" spans="1:11" x14ac:dyDescent="0.25">
      <c r="G2" t="s">
        <v>23</v>
      </c>
      <c r="I2" t="s">
        <v>5</v>
      </c>
      <c r="J2">
        <v>270000</v>
      </c>
      <c r="K2" t="s">
        <v>4</v>
      </c>
    </row>
    <row r="3" spans="1:11" x14ac:dyDescent="0.25">
      <c r="A3">
        <f>J5</f>
        <v>0</v>
      </c>
      <c r="B3">
        <f t="shared" ref="B3:B13" si="0">G3*J$7*1000</f>
        <v>6000</v>
      </c>
      <c r="C3">
        <f t="shared" ref="C3:C13" si="1">B3*J$9</f>
        <v>114000</v>
      </c>
      <c r="D3">
        <f t="shared" ref="D3:D13" si="2">IF(J$10=1,J$3,C3)</f>
        <v>114000</v>
      </c>
      <c r="E3">
        <f>J$4+(IF(A3&gt;=J$11,1,0)*J$3)+H3</f>
        <v>75000</v>
      </c>
      <c r="F3">
        <f>J2+J15-J12</f>
        <v>-80000</v>
      </c>
      <c r="G3">
        <v>15</v>
      </c>
      <c r="H3">
        <f>IF(A3&lt;J$14,1,0)*J$15/J$14</f>
        <v>15000</v>
      </c>
      <c r="I3" t="s">
        <v>6</v>
      </c>
      <c r="J3">
        <v>68000</v>
      </c>
      <c r="K3" t="s">
        <v>4</v>
      </c>
    </row>
    <row r="4" spans="1:11" x14ac:dyDescent="0.25">
      <c r="A4">
        <f>A3+1</f>
        <v>1</v>
      </c>
      <c r="B4">
        <f t="shared" si="0"/>
        <v>7200</v>
      </c>
      <c r="C4">
        <f t="shared" si="1"/>
        <v>136800</v>
      </c>
      <c r="D4">
        <f t="shared" si="2"/>
        <v>136800</v>
      </c>
      <c r="E4">
        <f t="shared" ref="E4:E13" si="3">J$4+(IF(A4&gt;=J$11,1,0)*J$3)+H4</f>
        <v>75000</v>
      </c>
      <c r="F4">
        <f>F3+D3-E3</f>
        <v>-41000</v>
      </c>
      <c r="G4">
        <v>18</v>
      </c>
      <c r="H4">
        <f t="shared" ref="H4:H13" si="4">IF(A4&lt;J$14,1,0)*J$15/J$14</f>
        <v>15000</v>
      </c>
      <c r="I4" t="s">
        <v>7</v>
      </c>
      <c r="J4">
        <v>60000</v>
      </c>
      <c r="K4" t="s">
        <v>4</v>
      </c>
    </row>
    <row r="5" spans="1:11" x14ac:dyDescent="0.25">
      <c r="A5">
        <f t="shared" ref="A5:A13" si="5">A4+1</f>
        <v>2</v>
      </c>
      <c r="B5">
        <f t="shared" si="0"/>
        <v>8280</v>
      </c>
      <c r="C5">
        <f t="shared" si="1"/>
        <v>157320</v>
      </c>
      <c r="D5">
        <f t="shared" si="2"/>
        <v>157320</v>
      </c>
      <c r="E5">
        <f t="shared" si="3"/>
        <v>75000</v>
      </c>
      <c r="F5">
        <f t="shared" ref="F5:F13" si="6">F4+D4-E4</f>
        <v>20800</v>
      </c>
      <c r="G5">
        <v>20.7</v>
      </c>
      <c r="H5">
        <f t="shared" si="4"/>
        <v>15000</v>
      </c>
      <c r="I5" t="s">
        <v>8</v>
      </c>
      <c r="J5">
        <v>0</v>
      </c>
    </row>
    <row r="6" spans="1:11" x14ac:dyDescent="0.25">
      <c r="A6">
        <f t="shared" si="5"/>
        <v>3</v>
      </c>
      <c r="B6">
        <f t="shared" si="0"/>
        <v>9240</v>
      </c>
      <c r="C6">
        <f t="shared" si="1"/>
        <v>175560</v>
      </c>
      <c r="D6">
        <f t="shared" si="2"/>
        <v>175560</v>
      </c>
      <c r="E6">
        <f t="shared" si="3"/>
        <v>75000</v>
      </c>
      <c r="F6">
        <f t="shared" si="6"/>
        <v>103120</v>
      </c>
      <c r="G6">
        <v>23.1</v>
      </c>
      <c r="H6">
        <f t="shared" si="4"/>
        <v>15000</v>
      </c>
      <c r="I6" t="s">
        <v>9</v>
      </c>
      <c r="J6">
        <v>1</v>
      </c>
    </row>
    <row r="7" spans="1:11" x14ac:dyDescent="0.25">
      <c r="A7">
        <f t="shared" si="5"/>
        <v>4</v>
      </c>
      <c r="B7">
        <f t="shared" si="0"/>
        <v>10080</v>
      </c>
      <c r="C7">
        <f t="shared" si="1"/>
        <v>191520</v>
      </c>
      <c r="D7">
        <f t="shared" si="2"/>
        <v>191520</v>
      </c>
      <c r="E7">
        <f t="shared" si="3"/>
        <v>143000</v>
      </c>
      <c r="F7">
        <f t="shared" si="6"/>
        <v>203680</v>
      </c>
      <c r="G7">
        <v>25.2</v>
      </c>
      <c r="H7">
        <f t="shared" si="4"/>
        <v>15000</v>
      </c>
      <c r="I7" t="s">
        <v>24</v>
      </c>
      <c r="J7">
        <v>0.4</v>
      </c>
    </row>
    <row r="8" spans="1:11" x14ac:dyDescent="0.25">
      <c r="A8">
        <f t="shared" si="5"/>
        <v>5</v>
      </c>
      <c r="B8">
        <f t="shared" si="0"/>
        <v>10800</v>
      </c>
      <c r="C8">
        <f t="shared" si="1"/>
        <v>205200</v>
      </c>
      <c r="D8">
        <f t="shared" si="2"/>
        <v>205200</v>
      </c>
      <c r="E8">
        <f t="shared" si="3"/>
        <v>143000</v>
      </c>
      <c r="F8">
        <f t="shared" si="6"/>
        <v>252200</v>
      </c>
      <c r="G8">
        <v>27</v>
      </c>
      <c r="H8">
        <f t="shared" si="4"/>
        <v>15000</v>
      </c>
      <c r="I8" t="s">
        <v>25</v>
      </c>
    </row>
    <row r="9" spans="1:11" x14ac:dyDescent="0.25">
      <c r="A9">
        <f t="shared" si="5"/>
        <v>6</v>
      </c>
      <c r="B9">
        <f t="shared" si="0"/>
        <v>11400</v>
      </c>
      <c r="C9">
        <f t="shared" si="1"/>
        <v>216600</v>
      </c>
      <c r="D9">
        <f t="shared" si="2"/>
        <v>216600</v>
      </c>
      <c r="E9">
        <f t="shared" si="3"/>
        <v>143000</v>
      </c>
      <c r="F9">
        <f t="shared" si="6"/>
        <v>314400</v>
      </c>
      <c r="G9">
        <v>28.5</v>
      </c>
      <c r="H9">
        <f t="shared" si="4"/>
        <v>15000</v>
      </c>
      <c r="I9" t="s">
        <v>11</v>
      </c>
      <c r="J9">
        <v>19</v>
      </c>
    </row>
    <row r="10" spans="1:11" x14ac:dyDescent="0.25">
      <c r="A10">
        <f t="shared" si="5"/>
        <v>7</v>
      </c>
      <c r="B10">
        <f t="shared" si="0"/>
        <v>11880</v>
      </c>
      <c r="C10">
        <f t="shared" si="1"/>
        <v>225720</v>
      </c>
      <c r="D10">
        <f t="shared" si="2"/>
        <v>225720</v>
      </c>
      <c r="E10">
        <f t="shared" si="3"/>
        <v>143000</v>
      </c>
      <c r="F10">
        <f t="shared" si="6"/>
        <v>388000</v>
      </c>
      <c r="G10">
        <v>29.7</v>
      </c>
      <c r="H10">
        <f t="shared" si="4"/>
        <v>15000</v>
      </c>
      <c r="I10" t="s">
        <v>12</v>
      </c>
      <c r="J10">
        <v>0</v>
      </c>
    </row>
    <row r="11" spans="1:11" x14ac:dyDescent="0.25">
      <c r="A11">
        <f t="shared" si="5"/>
        <v>8</v>
      </c>
      <c r="B11">
        <f t="shared" si="0"/>
        <v>12240.000000000002</v>
      </c>
      <c r="C11">
        <f t="shared" si="1"/>
        <v>232560.00000000003</v>
      </c>
      <c r="D11">
        <f t="shared" si="2"/>
        <v>232560.00000000003</v>
      </c>
      <c r="E11">
        <f t="shared" si="3"/>
        <v>143000</v>
      </c>
      <c r="F11">
        <f t="shared" si="6"/>
        <v>470720</v>
      </c>
      <c r="G11">
        <v>30.6</v>
      </c>
      <c r="H11">
        <f t="shared" si="4"/>
        <v>15000</v>
      </c>
      <c r="I11" t="s">
        <v>13</v>
      </c>
      <c r="J11">
        <v>4</v>
      </c>
    </row>
    <row r="12" spans="1:11" x14ac:dyDescent="0.25">
      <c r="A12">
        <f t="shared" si="5"/>
        <v>9</v>
      </c>
      <c r="B12">
        <f t="shared" si="0"/>
        <v>12480</v>
      </c>
      <c r="C12">
        <f t="shared" si="1"/>
        <v>237120</v>
      </c>
      <c r="D12">
        <f t="shared" si="2"/>
        <v>237120</v>
      </c>
      <c r="E12">
        <f t="shared" si="3"/>
        <v>143000</v>
      </c>
      <c r="F12">
        <f t="shared" si="6"/>
        <v>560280</v>
      </c>
      <c r="G12">
        <v>31.2</v>
      </c>
      <c r="H12">
        <f t="shared" si="4"/>
        <v>15000</v>
      </c>
      <c r="I12" t="s">
        <v>16</v>
      </c>
      <c r="J12">
        <v>500000</v>
      </c>
    </row>
    <row r="13" spans="1:11" x14ac:dyDescent="0.25">
      <c r="A13">
        <f t="shared" si="5"/>
        <v>10</v>
      </c>
      <c r="B13">
        <f t="shared" si="0"/>
        <v>12600.000000000002</v>
      </c>
      <c r="C13">
        <f t="shared" si="1"/>
        <v>239400.00000000003</v>
      </c>
      <c r="D13">
        <f t="shared" si="2"/>
        <v>239400.00000000003</v>
      </c>
      <c r="E13">
        <f t="shared" si="3"/>
        <v>128000</v>
      </c>
      <c r="F13">
        <f t="shared" si="6"/>
        <v>654400</v>
      </c>
      <c r="G13">
        <v>31.5</v>
      </c>
      <c r="H13">
        <f t="shared" si="4"/>
        <v>0</v>
      </c>
      <c r="I13" t="s">
        <v>17</v>
      </c>
      <c r="J13">
        <v>0.3</v>
      </c>
    </row>
    <row r="14" spans="1:11" x14ac:dyDescent="0.25">
      <c r="I14" t="s">
        <v>18</v>
      </c>
      <c r="J14">
        <v>10</v>
      </c>
    </row>
    <row r="15" spans="1:11" x14ac:dyDescent="0.25">
      <c r="I15" t="s">
        <v>19</v>
      </c>
      <c r="J15">
        <f>J12*J13</f>
        <v>150000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Jean-Jacques LAUBLE</dc:creator>
  <cp:lastModifiedBy>Jean-Jacques LAUBLE</cp:lastModifiedBy>
  <dcterms:created xsi:type="dcterms:W3CDTF">2024-12-19T12:25:37Z</dcterms:created>
  <dcterms:modified xsi:type="dcterms:W3CDTF">2025-01-08T16:10:44Z</dcterms:modified>
</cp:coreProperties>
</file>