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uveau rent\méthode SD\"/>
    </mc:Choice>
  </mc:AlternateContent>
  <xr:revisionPtr revIDLastSave="0" documentId="13_ncr:1_{656A6BB0-7545-4A77-B799-3AE176030506}" xr6:coauthVersionLast="47" xr6:coauthVersionMax="47" xr10:uidLastSave="{00000000-0000-0000-0000-000000000000}"/>
  <bookViews>
    <workbookView xWindow="-120" yWindow="-120" windowWidth="20730" windowHeight="11160" xr2:uid="{1ECB8C82-5BCC-4CDE-ACE6-0E6CEDB247C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7" i="1" s="1"/>
  <c r="I8" i="1" s="1"/>
  <c r="I9" i="1" s="1"/>
  <c r="I10" i="1" s="1"/>
  <c r="I11" i="1" s="1"/>
  <c r="I12" i="1" s="1"/>
  <c r="I13" i="1" s="1"/>
  <c r="I5" i="1"/>
  <c r="I4" i="1"/>
  <c r="H13" i="1"/>
  <c r="H12" i="1"/>
  <c r="H11" i="1"/>
  <c r="H10" i="1"/>
  <c r="H9" i="1"/>
  <c r="H8" i="1"/>
  <c r="H7" i="1"/>
  <c r="H6" i="1"/>
  <c r="H5" i="1"/>
  <c r="H4" i="1"/>
  <c r="H3" i="1"/>
  <c r="M15" i="1"/>
  <c r="B13" i="1"/>
  <c r="C13" i="1" s="1"/>
  <c r="D13" i="1" s="1"/>
  <c r="B12" i="1"/>
  <c r="C12" i="1" s="1"/>
  <c r="D12" i="1" s="1"/>
  <c r="B11" i="1"/>
  <c r="C11" i="1" s="1"/>
  <c r="D11" i="1" s="1"/>
  <c r="B10" i="1"/>
  <c r="C10" i="1" s="1"/>
  <c r="D10" i="1" s="1"/>
  <c r="B9" i="1"/>
  <c r="C9" i="1" s="1"/>
  <c r="D9" i="1" s="1"/>
  <c r="B8" i="1"/>
  <c r="C8" i="1" s="1"/>
  <c r="D8" i="1" s="1"/>
  <c r="B7" i="1"/>
  <c r="C7" i="1" s="1"/>
  <c r="D7" i="1" s="1"/>
  <c r="B6" i="1"/>
  <c r="C6" i="1" s="1"/>
  <c r="D6" i="1" s="1"/>
  <c r="B5" i="1"/>
  <c r="C5" i="1" s="1"/>
  <c r="D5" i="1" s="1"/>
  <c r="B4" i="1"/>
  <c r="C4" i="1" s="1"/>
  <c r="D4" i="1" s="1"/>
  <c r="B3" i="1"/>
  <c r="C3" i="1" s="1"/>
  <c r="D3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K13" i="1" s="1"/>
  <c r="E6" i="1" l="1"/>
  <c r="E10" i="1"/>
  <c r="E3" i="1"/>
  <c r="E7" i="1"/>
  <c r="E11" i="1"/>
  <c r="E4" i="1"/>
  <c r="E8" i="1"/>
  <c r="E12" i="1"/>
  <c r="E5" i="1"/>
  <c r="E9" i="1"/>
  <c r="E13" i="1"/>
  <c r="K4" i="1"/>
  <c r="K9" i="1"/>
  <c r="K10" i="1"/>
  <c r="K5" i="1"/>
  <c r="K11" i="1"/>
  <c r="M18" i="1"/>
  <c r="I3" i="1" s="1"/>
  <c r="K7" i="1"/>
  <c r="K12" i="1"/>
  <c r="K3" i="1"/>
  <c r="K8" i="1"/>
  <c r="F13" i="1"/>
  <c r="G13" i="1" s="1"/>
  <c r="K6" i="1"/>
  <c r="F11" i="1" l="1"/>
  <c r="G11" i="1" s="1"/>
  <c r="F12" i="1"/>
  <c r="G12" i="1" s="1"/>
  <c r="F9" i="1"/>
  <c r="G9" i="1" s="1"/>
  <c r="F8" i="1"/>
  <c r="G8" i="1" s="1"/>
  <c r="F3" i="1"/>
  <c r="G3" i="1" s="1"/>
  <c r="F6" i="1"/>
  <c r="G6" i="1" s="1"/>
  <c r="F7" i="1"/>
  <c r="G7" i="1" s="1"/>
  <c r="F5" i="1"/>
  <c r="G5" i="1" s="1"/>
  <c r="F4" i="1"/>
  <c r="G4" i="1" s="1"/>
  <c r="F10" i="1"/>
  <c r="G10" i="1" s="1"/>
</calcChain>
</file>

<file path=xl/sharedStrings.xml><?xml version="1.0" encoding="utf-8"?>
<sst xmlns="http://schemas.openxmlformats.org/spreadsheetml/2006/main" count="39" uniqueCount="36">
  <si>
    <t>Time</t>
  </si>
  <si>
    <t>cash available</t>
  </si>
  <si>
    <t>values</t>
  </si>
  <si>
    <t xml:space="preserve"> </t>
  </si>
  <si>
    <t>starting cash available</t>
  </si>
  <si>
    <t>annual salary</t>
  </si>
  <si>
    <t>simulation start</t>
  </si>
  <si>
    <t>simulation time step</t>
  </si>
  <si>
    <t>profit</t>
  </si>
  <si>
    <t>profit per product</t>
  </si>
  <si>
    <t>option stay employed</t>
  </si>
  <si>
    <t>year of increase of revenue</t>
  </si>
  <si>
    <t>sales</t>
  </si>
  <si>
    <t>purchase price of the company</t>
  </si>
  <si>
    <t>percentage borrowed from the bank</t>
  </si>
  <si>
    <t>loan duration</t>
  </si>
  <si>
    <t>bank loan</t>
  </si>
  <si>
    <t>annuity</t>
  </si>
  <si>
    <t>parameters and initials</t>
  </si>
  <si>
    <t>rent</t>
  </si>
  <si>
    <t>income</t>
  </si>
  <si>
    <t>annual</t>
  </si>
  <si>
    <t>expenses</t>
  </si>
  <si>
    <t>personnal poss</t>
  </si>
  <si>
    <t>ible expenses</t>
  </si>
  <si>
    <t>business cost</t>
  </si>
  <si>
    <t>money flow</t>
  </si>
  <si>
    <t>business purchase self-paid</t>
  </si>
  <si>
    <t>personnal expenses</t>
  </si>
  <si>
    <t>total busi</t>
  </si>
  <si>
    <t>ness cost</t>
  </si>
  <si>
    <t>date of business purchase</t>
  </si>
  <si>
    <t>Maximum sales profile</t>
  </si>
  <si>
    <t xml:space="preserve">over the horizon </t>
  </si>
  <si>
    <t xml:space="preserve">percentage of the </t>
  </si>
  <si>
    <t>maximum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</si>
</sst>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618A8-900C-42D2-9F00-DA6C60727C19}">
  <dimension ref="A1:N18"/>
  <sheetViews>
    <sheetView tabSelected="1" workbookViewId="0">
      <selection activeCell="L8" sqref="L8"/>
    </sheetView>
  </sheetViews>
  <sheetFormatPr defaultColWidth="11.42578125" defaultRowHeight="15" x14ac:dyDescent="0.25"/>
  <cols>
    <col min="1" max="1" width="6.140625" customWidth="1"/>
    <col min="2" max="2" width="9" customWidth="1"/>
    <col min="3" max="3" width="9.85546875" customWidth="1"/>
    <col min="4" max="4" width="11.140625" customWidth="1"/>
    <col min="5" max="5" width="14" customWidth="1"/>
    <col min="6" max="6" width="12.42578125" customWidth="1"/>
    <col min="7" max="8" width="10.42578125" customWidth="1"/>
    <col min="9" max="9" width="12.7109375" customWidth="1"/>
    <col min="10" max="10" width="21.28515625" customWidth="1"/>
    <col min="11" max="11" width="9" customWidth="1"/>
    <col min="12" max="12" width="32.7109375" customWidth="1"/>
  </cols>
  <sheetData>
    <row r="1" spans="1:14" ht="15" customHeight="1" x14ac:dyDescent="0.25">
      <c r="A1" s="1" t="s">
        <v>0</v>
      </c>
      <c r="B1" s="1" t="s">
        <v>12</v>
      </c>
      <c r="C1" s="1" t="s">
        <v>8</v>
      </c>
      <c r="D1" t="s">
        <v>21</v>
      </c>
      <c r="E1" s="1" t="s">
        <v>23</v>
      </c>
      <c r="F1" s="1" t="s">
        <v>25</v>
      </c>
      <c r="G1" s="1" t="s">
        <v>29</v>
      </c>
      <c r="H1" s="1" t="s">
        <v>22</v>
      </c>
      <c r="I1" t="s">
        <v>1</v>
      </c>
      <c r="J1" s="1" t="s">
        <v>32</v>
      </c>
      <c r="K1" s="1" t="s">
        <v>17</v>
      </c>
      <c r="L1" t="s">
        <v>18</v>
      </c>
      <c r="M1" t="s">
        <v>2</v>
      </c>
      <c r="N1" t="s">
        <v>3</v>
      </c>
    </row>
    <row r="2" spans="1:14" x14ac:dyDescent="0.25">
      <c r="D2" t="s">
        <v>20</v>
      </c>
      <c r="E2" t="s">
        <v>24</v>
      </c>
      <c r="F2" t="s">
        <v>26</v>
      </c>
      <c r="G2" t="s">
        <v>30</v>
      </c>
      <c r="J2" t="s">
        <v>33</v>
      </c>
      <c r="L2" t="s">
        <v>4</v>
      </c>
      <c r="M2">
        <v>270000</v>
      </c>
      <c r="N2" t="s">
        <v>3</v>
      </c>
    </row>
    <row r="3" spans="1:14" x14ac:dyDescent="0.25">
      <c r="A3">
        <v>0</v>
      </c>
      <c r="B3">
        <f t="shared" ref="B3:B13" si="0">J3*M$7*1000</f>
        <v>6000</v>
      </c>
      <c r="C3">
        <f t="shared" ref="C3:C13" si="1">B3*M$9</f>
        <v>114000</v>
      </c>
      <c r="D3">
        <f t="shared" ref="D3:D13" si="2">IF(M$10=1,M$3,C3)</f>
        <v>114000</v>
      </c>
      <c r="E3">
        <f t="shared" ref="E3:E13" si="3">M$4+(IF(A3&gt;=M$11,1,0)*M$3)</f>
        <v>60000</v>
      </c>
      <c r="F3">
        <f t="shared" ref="F3:F13" si="4">(IF(M$16=0,0,1)*IF(A3=M$16-1,1,0)*M$18)+K3</f>
        <v>0</v>
      </c>
      <c r="G3">
        <f>(IF(A3&lt;M$16,1,0)*M$17)+F3</f>
        <v>30000</v>
      </c>
      <c r="H3">
        <f>E3+G3</f>
        <v>90000</v>
      </c>
      <c r="I3">
        <f>M2-(IF(M16=0,1,0)*M18)</f>
        <v>270000</v>
      </c>
      <c r="J3">
        <v>15</v>
      </c>
      <c r="K3">
        <f t="shared" ref="K3:K13" si="5">IF(A3&lt;M$16,0,IF(A3&lt;=M$16+M$14,M$15/M$14,0))</f>
        <v>0</v>
      </c>
      <c r="L3" t="s">
        <v>5</v>
      </c>
      <c r="M3">
        <v>68000</v>
      </c>
      <c r="N3" t="s">
        <v>3</v>
      </c>
    </row>
    <row r="4" spans="1:14" x14ac:dyDescent="0.25">
      <c r="A4">
        <f>A3+1</f>
        <v>1</v>
      </c>
      <c r="B4">
        <f t="shared" si="0"/>
        <v>7200</v>
      </c>
      <c r="C4">
        <f t="shared" si="1"/>
        <v>136800</v>
      </c>
      <c r="D4">
        <f t="shared" si="2"/>
        <v>136800</v>
      </c>
      <c r="E4">
        <f t="shared" si="3"/>
        <v>60000</v>
      </c>
      <c r="F4">
        <f t="shared" si="4"/>
        <v>0</v>
      </c>
      <c r="G4">
        <f t="shared" ref="G4:G13" si="6">(IF(A4&lt;M$16,1,0)*M$17)+F4</f>
        <v>30000</v>
      </c>
      <c r="H4">
        <f t="shared" ref="H4:H13" si="7">E4+G4</f>
        <v>90000</v>
      </c>
      <c r="I4">
        <f>I3+D3-H3</f>
        <v>294000</v>
      </c>
      <c r="J4">
        <v>18</v>
      </c>
      <c r="K4">
        <f t="shared" si="5"/>
        <v>0</v>
      </c>
      <c r="L4" t="s">
        <v>28</v>
      </c>
      <c r="M4">
        <v>60000</v>
      </c>
      <c r="N4" t="s">
        <v>3</v>
      </c>
    </row>
    <row r="5" spans="1:14" x14ac:dyDescent="0.25">
      <c r="A5">
        <f t="shared" ref="A5:A13" si="8">A4+1</f>
        <v>2</v>
      </c>
      <c r="B5">
        <f t="shared" si="0"/>
        <v>8280</v>
      </c>
      <c r="C5">
        <f t="shared" si="1"/>
        <v>157320</v>
      </c>
      <c r="D5">
        <f t="shared" si="2"/>
        <v>157320</v>
      </c>
      <c r="E5">
        <f t="shared" si="3"/>
        <v>60000</v>
      </c>
      <c r="F5">
        <f t="shared" si="4"/>
        <v>300000</v>
      </c>
      <c r="G5">
        <f t="shared" si="6"/>
        <v>330000</v>
      </c>
      <c r="H5">
        <f t="shared" si="7"/>
        <v>390000</v>
      </c>
      <c r="I5">
        <f t="shared" ref="I5:I13" si="9">I4+D4-H4</f>
        <v>340800</v>
      </c>
      <c r="J5">
        <v>20.7</v>
      </c>
      <c r="K5">
        <f t="shared" si="5"/>
        <v>0</v>
      </c>
      <c r="L5" t="s">
        <v>6</v>
      </c>
      <c r="M5">
        <v>0</v>
      </c>
    </row>
    <row r="6" spans="1:14" x14ac:dyDescent="0.25">
      <c r="A6">
        <f t="shared" si="8"/>
        <v>3</v>
      </c>
      <c r="B6">
        <f t="shared" si="0"/>
        <v>9240</v>
      </c>
      <c r="C6">
        <f t="shared" si="1"/>
        <v>175560</v>
      </c>
      <c r="D6">
        <f t="shared" si="2"/>
        <v>175560</v>
      </c>
      <c r="E6">
        <f t="shared" si="3"/>
        <v>60000</v>
      </c>
      <c r="F6">
        <f t="shared" si="4"/>
        <v>20000</v>
      </c>
      <c r="G6">
        <f t="shared" si="6"/>
        <v>20000</v>
      </c>
      <c r="H6">
        <f t="shared" si="7"/>
        <v>80000</v>
      </c>
      <c r="I6">
        <f t="shared" si="9"/>
        <v>108120</v>
      </c>
      <c r="J6">
        <v>23.1</v>
      </c>
      <c r="K6">
        <f t="shared" si="5"/>
        <v>20000</v>
      </c>
      <c r="L6" t="s">
        <v>7</v>
      </c>
      <c r="M6">
        <v>1</v>
      </c>
    </row>
    <row r="7" spans="1:14" x14ac:dyDescent="0.25">
      <c r="A7">
        <f t="shared" si="8"/>
        <v>4</v>
      </c>
      <c r="B7">
        <f t="shared" si="0"/>
        <v>10080</v>
      </c>
      <c r="C7">
        <f t="shared" si="1"/>
        <v>191520</v>
      </c>
      <c r="D7">
        <f t="shared" si="2"/>
        <v>191520</v>
      </c>
      <c r="E7">
        <f t="shared" si="3"/>
        <v>128000</v>
      </c>
      <c r="F7">
        <f t="shared" si="4"/>
        <v>20000</v>
      </c>
      <c r="G7">
        <f t="shared" si="6"/>
        <v>20000</v>
      </c>
      <c r="H7">
        <f t="shared" si="7"/>
        <v>148000</v>
      </c>
      <c r="I7">
        <f t="shared" si="9"/>
        <v>203680</v>
      </c>
      <c r="J7">
        <v>25.2</v>
      </c>
      <c r="K7">
        <f t="shared" si="5"/>
        <v>20000</v>
      </c>
      <c r="L7" t="s">
        <v>34</v>
      </c>
      <c r="M7">
        <v>0.4</v>
      </c>
    </row>
    <row r="8" spans="1:14" x14ac:dyDescent="0.25">
      <c r="A8">
        <f t="shared" si="8"/>
        <v>5</v>
      </c>
      <c r="B8">
        <f t="shared" si="0"/>
        <v>10800</v>
      </c>
      <c r="C8">
        <f t="shared" si="1"/>
        <v>205200</v>
      </c>
      <c r="D8">
        <f t="shared" si="2"/>
        <v>205200</v>
      </c>
      <c r="E8">
        <f t="shared" si="3"/>
        <v>128000</v>
      </c>
      <c r="F8">
        <f t="shared" si="4"/>
        <v>20000</v>
      </c>
      <c r="G8">
        <f t="shared" si="6"/>
        <v>20000</v>
      </c>
      <c r="H8">
        <f t="shared" si="7"/>
        <v>148000</v>
      </c>
      <c r="I8">
        <f t="shared" si="9"/>
        <v>247200</v>
      </c>
      <c r="J8">
        <v>27</v>
      </c>
      <c r="K8">
        <f t="shared" si="5"/>
        <v>20000</v>
      </c>
      <c r="L8" t="s">
        <v>35</v>
      </c>
    </row>
    <row r="9" spans="1:14" x14ac:dyDescent="0.25">
      <c r="A9">
        <f t="shared" si="8"/>
        <v>6</v>
      </c>
      <c r="B9">
        <f t="shared" si="0"/>
        <v>11400</v>
      </c>
      <c r="C9">
        <f t="shared" si="1"/>
        <v>216600</v>
      </c>
      <c r="D9">
        <f t="shared" si="2"/>
        <v>216600</v>
      </c>
      <c r="E9">
        <f t="shared" si="3"/>
        <v>128000</v>
      </c>
      <c r="F9">
        <f t="shared" si="4"/>
        <v>20000</v>
      </c>
      <c r="G9">
        <f t="shared" si="6"/>
        <v>20000</v>
      </c>
      <c r="H9">
        <f t="shared" si="7"/>
        <v>148000</v>
      </c>
      <c r="I9">
        <f t="shared" si="9"/>
        <v>304400</v>
      </c>
      <c r="J9">
        <v>28.5</v>
      </c>
      <c r="K9">
        <f t="shared" si="5"/>
        <v>20000</v>
      </c>
      <c r="L9" t="s">
        <v>9</v>
      </c>
      <c r="M9">
        <v>19</v>
      </c>
    </row>
    <row r="10" spans="1:14" x14ac:dyDescent="0.25">
      <c r="A10">
        <f t="shared" si="8"/>
        <v>7</v>
      </c>
      <c r="B10">
        <f t="shared" si="0"/>
        <v>11880</v>
      </c>
      <c r="C10">
        <f t="shared" si="1"/>
        <v>225720</v>
      </c>
      <c r="D10">
        <f t="shared" si="2"/>
        <v>225720</v>
      </c>
      <c r="E10">
        <f t="shared" si="3"/>
        <v>128000</v>
      </c>
      <c r="F10">
        <f t="shared" si="4"/>
        <v>20000</v>
      </c>
      <c r="G10">
        <f t="shared" si="6"/>
        <v>20000</v>
      </c>
      <c r="H10">
        <f t="shared" si="7"/>
        <v>148000</v>
      </c>
      <c r="I10">
        <f t="shared" si="9"/>
        <v>373000</v>
      </c>
      <c r="J10">
        <v>29.7</v>
      </c>
      <c r="K10">
        <f t="shared" si="5"/>
        <v>20000</v>
      </c>
      <c r="L10" t="s">
        <v>10</v>
      </c>
      <c r="M10">
        <v>0</v>
      </c>
    </row>
    <row r="11" spans="1:14" x14ac:dyDescent="0.25">
      <c r="A11">
        <f t="shared" si="8"/>
        <v>8</v>
      </c>
      <c r="B11">
        <f t="shared" si="0"/>
        <v>12240.000000000002</v>
      </c>
      <c r="C11">
        <f t="shared" si="1"/>
        <v>232560.00000000003</v>
      </c>
      <c r="D11">
        <f t="shared" si="2"/>
        <v>232560.00000000003</v>
      </c>
      <c r="E11">
        <f t="shared" si="3"/>
        <v>128000</v>
      </c>
      <c r="F11">
        <f t="shared" si="4"/>
        <v>20000</v>
      </c>
      <c r="G11">
        <f t="shared" si="6"/>
        <v>20000</v>
      </c>
      <c r="H11">
        <f t="shared" si="7"/>
        <v>148000</v>
      </c>
      <c r="I11">
        <f t="shared" si="9"/>
        <v>450720</v>
      </c>
      <c r="J11">
        <v>30.6</v>
      </c>
      <c r="K11">
        <f t="shared" si="5"/>
        <v>20000</v>
      </c>
      <c r="L11" t="s">
        <v>11</v>
      </c>
      <c r="M11">
        <v>4</v>
      </c>
    </row>
    <row r="12" spans="1:14" x14ac:dyDescent="0.25">
      <c r="A12">
        <f t="shared" si="8"/>
        <v>9</v>
      </c>
      <c r="B12">
        <f t="shared" si="0"/>
        <v>12480</v>
      </c>
      <c r="C12">
        <f t="shared" si="1"/>
        <v>237120</v>
      </c>
      <c r="D12">
        <f t="shared" si="2"/>
        <v>237120</v>
      </c>
      <c r="E12">
        <f t="shared" si="3"/>
        <v>128000</v>
      </c>
      <c r="F12">
        <f t="shared" si="4"/>
        <v>20000</v>
      </c>
      <c r="G12">
        <f t="shared" si="6"/>
        <v>20000</v>
      </c>
      <c r="H12">
        <f t="shared" si="7"/>
        <v>148000</v>
      </c>
      <c r="I12">
        <f t="shared" si="9"/>
        <v>535280</v>
      </c>
      <c r="J12">
        <v>31.2</v>
      </c>
      <c r="K12">
        <f t="shared" si="5"/>
        <v>20000</v>
      </c>
      <c r="L12" t="s">
        <v>13</v>
      </c>
      <c r="M12">
        <v>500000</v>
      </c>
    </row>
    <row r="13" spans="1:14" x14ac:dyDescent="0.25">
      <c r="A13">
        <f t="shared" si="8"/>
        <v>10</v>
      </c>
      <c r="B13">
        <f t="shared" si="0"/>
        <v>12600.000000000002</v>
      </c>
      <c r="C13">
        <f t="shared" si="1"/>
        <v>239400.00000000003</v>
      </c>
      <c r="D13">
        <f t="shared" si="2"/>
        <v>239400.00000000003</v>
      </c>
      <c r="E13">
        <f t="shared" si="3"/>
        <v>128000</v>
      </c>
      <c r="F13">
        <f t="shared" si="4"/>
        <v>20000</v>
      </c>
      <c r="G13">
        <f t="shared" si="6"/>
        <v>20000</v>
      </c>
      <c r="H13">
        <f t="shared" si="7"/>
        <v>148000</v>
      </c>
      <c r="I13">
        <f t="shared" si="9"/>
        <v>624400</v>
      </c>
      <c r="J13">
        <v>31.5</v>
      </c>
      <c r="K13">
        <f t="shared" si="5"/>
        <v>20000</v>
      </c>
      <c r="L13" t="s">
        <v>14</v>
      </c>
      <c r="M13">
        <v>0.4</v>
      </c>
    </row>
    <row r="14" spans="1:14" x14ac:dyDescent="0.25">
      <c r="L14" t="s">
        <v>15</v>
      </c>
      <c r="M14">
        <v>10</v>
      </c>
    </row>
    <row r="15" spans="1:14" x14ac:dyDescent="0.25">
      <c r="L15" t="s">
        <v>16</v>
      </c>
      <c r="M15">
        <f>M12*M13</f>
        <v>200000</v>
      </c>
    </row>
    <row r="16" spans="1:14" x14ac:dyDescent="0.25">
      <c r="L16" t="s">
        <v>31</v>
      </c>
      <c r="M16">
        <v>3</v>
      </c>
    </row>
    <row r="17" spans="12:13" x14ac:dyDescent="0.25">
      <c r="L17" t="s">
        <v>19</v>
      </c>
      <c r="M17">
        <v>30000</v>
      </c>
    </row>
    <row r="18" spans="12:13" x14ac:dyDescent="0.25">
      <c r="L18" t="s">
        <v>27</v>
      </c>
      <c r="M18">
        <f>M12-M15</f>
        <v>300000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Jean-Jacques LAUBLE</dc:creator>
  <cp:lastModifiedBy>Jean-Jacques LAUBLE</cp:lastModifiedBy>
  <dcterms:created xsi:type="dcterms:W3CDTF">2024-12-19T12:25:37Z</dcterms:created>
  <dcterms:modified xsi:type="dcterms:W3CDTF">2025-01-08T16:15:33Z</dcterms:modified>
</cp:coreProperties>
</file>